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guichon.IGAGLOB\hubiC\Avion\Coin des pilotes\Caractéristiques Avions\F-BUBK\Fiches de pesée\"/>
    </mc:Choice>
  </mc:AlternateContent>
  <workbookProtection lockStructure="1"/>
  <bookViews>
    <workbookView xWindow="240" yWindow="200" windowWidth="15480" windowHeight="11580"/>
  </bookViews>
  <sheets>
    <sheet name="F-BUBK" sheetId="3" r:id="rId1"/>
    <sheet name="Masses" sheetId="4" state="hidden" r:id="rId2"/>
  </sheets>
  <externalReferences>
    <externalReference r:id="rId3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_xlnm.Print_Area" localSheetId="0">'F-BUBK'!$A$1:$L$44</definedName>
  </definedNames>
  <calcPr calcId="152511"/>
</workbook>
</file>

<file path=xl/calcChain.xml><?xml version="1.0" encoding="utf-8"?>
<calcChain xmlns="http://schemas.openxmlformats.org/spreadsheetml/2006/main">
  <c r="A7" i="3" l="1"/>
  <c r="A12" i="4" l="1"/>
  <c r="B13" i="3" l="1"/>
  <c r="A11" i="4" s="1"/>
  <c r="D12" i="3"/>
  <c r="D11" i="3"/>
  <c r="D10" i="3"/>
  <c r="D9" i="3"/>
  <c r="D8" i="3"/>
  <c r="D13" i="3" l="1"/>
  <c r="C13" i="3" s="1"/>
  <c r="B11" i="4" s="1"/>
  <c r="B12" i="4" s="1"/>
  <c r="A15" i="4" s="1"/>
  <c r="B15" i="4"/>
  <c r="B14" i="4"/>
</calcChain>
</file>

<file path=xl/sharedStrings.xml><?xml version="1.0" encoding="utf-8"?>
<sst xmlns="http://schemas.openxmlformats.org/spreadsheetml/2006/main" count="17" uniqueCount="14">
  <si>
    <t>Masse (Kg)</t>
  </si>
  <si>
    <t>Bras de levier (M)</t>
  </si>
  <si>
    <t>Moment (M.Kg)</t>
  </si>
  <si>
    <t>Avion vide</t>
  </si>
  <si>
    <t xml:space="preserve">Total : </t>
  </si>
  <si>
    <t>Essence</t>
  </si>
  <si>
    <t>Date fiche de pesée :</t>
  </si>
  <si>
    <t>F-BUBK</t>
  </si>
  <si>
    <t>Passager</t>
  </si>
  <si>
    <t>Bagages (54 Kg max)</t>
  </si>
  <si>
    <t xml:space="preserve"> F-BUBK - CESSNA 150 - FICHE DE PESEE</t>
  </si>
  <si>
    <t>Attention ce document ne remplace pas la fiche de pesée qui se trouve dans la sacoche de l'avion</t>
  </si>
  <si>
    <t>Masse Max</t>
  </si>
  <si>
    <t>Pilote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</si>
</sst>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[&gt;0]0.000;&quot;&quot;"/>
    <numFmt numFmtId="166" formatCode="[&gt;0]&quot;Essence &quot;0&quot; l&quot;;&quot;Essence&quot;"/>
    <numFmt numFmtId="167" formatCode="#,##0.0"/>
    <numFmt numFmtId="168" formatCode="###&quot; Kg&quot;"/>
  </numFmts>
  <fonts count="11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/>
      <bottom style="thick">
        <color indexed="21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0" fontId="2" fillId="3" borderId="5" xfId="0" applyFont="1" applyFill="1" applyBorder="1" applyAlignment="1"/>
    <xf numFmtId="0" fontId="1" fillId="3" borderId="6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164" fontId="2" fillId="3" borderId="2" xfId="0" applyNumberFormat="1" applyFont="1" applyFill="1" applyBorder="1" applyAlignment="1"/>
    <xf numFmtId="164" fontId="6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left"/>
    </xf>
    <xf numFmtId="166" fontId="5" fillId="5" borderId="4" xfId="0" quotePrefix="1" applyNumberFormat="1" applyFont="1" applyFill="1" applyBorder="1" applyAlignment="1" applyProtection="1">
      <alignment horizontal="left"/>
    </xf>
    <xf numFmtId="0" fontId="8" fillId="0" borderId="7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/>
    </xf>
    <xf numFmtId="0" fontId="0" fillId="0" borderId="7" xfId="0" applyBorder="1" applyProtection="1"/>
    <xf numFmtId="0" fontId="8" fillId="0" borderId="7" xfId="0" applyFont="1" applyBorder="1" applyAlignment="1" applyProtection="1">
      <alignment vertical="center" wrapText="1"/>
    </xf>
    <xf numFmtId="1" fontId="0" fillId="0" borderId="7" xfId="0" applyNumberFormat="1" applyBorder="1" applyProtection="1"/>
    <xf numFmtId="0" fontId="3" fillId="0" borderId="7" xfId="0" applyFont="1" applyBorder="1" applyAlignment="1" applyProtection="1">
      <alignment horizontal="center" vertical="center"/>
    </xf>
    <xf numFmtId="14" fontId="3" fillId="0" borderId="7" xfId="0" applyNumberFormat="1" applyFont="1" applyBorder="1" applyProtection="1"/>
    <xf numFmtId="0" fontId="6" fillId="0" borderId="7" xfId="0" applyFont="1" applyFill="1" applyBorder="1" applyAlignment="1" applyProtection="1">
      <alignment vertical="center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" fontId="0" fillId="0" borderId="10" xfId="0" applyNumberFormat="1" applyBorder="1" applyProtection="1"/>
    <xf numFmtId="0" fontId="6" fillId="0" borderId="9" xfId="0" applyFont="1" applyFill="1" applyBorder="1" applyAlignment="1" applyProtection="1">
      <alignment vertical="center"/>
    </xf>
    <xf numFmtId="0" fontId="5" fillId="7" borderId="4" xfId="0" applyFont="1" applyFill="1" applyBorder="1" applyAlignment="1" applyProtection="1">
      <alignment horizontal="right"/>
    </xf>
    <xf numFmtId="167" fontId="5" fillId="7" borderId="4" xfId="0" applyNumberFormat="1" applyFont="1" applyFill="1" applyBorder="1" applyAlignment="1" applyProtection="1"/>
    <xf numFmtId="165" fontId="5" fillId="7" borderId="4" xfId="0" applyNumberFormat="1" applyFont="1" applyFill="1" applyBorder="1" applyAlignment="1" applyProtection="1"/>
    <xf numFmtId="167" fontId="4" fillId="6" borderId="4" xfId="0" applyNumberFormat="1" applyFont="1" applyFill="1" applyBorder="1" applyAlignment="1" applyProtection="1"/>
    <xf numFmtId="165" fontId="4" fillId="6" borderId="4" xfId="0" applyNumberFormat="1" applyFont="1" applyFill="1" applyBorder="1" applyAlignment="1" applyProtection="1"/>
    <xf numFmtId="167" fontId="4" fillId="8" borderId="4" xfId="0" applyNumberFormat="1" applyFont="1" applyFill="1" applyBorder="1" applyAlignment="1" applyProtection="1">
      <protection locked="0"/>
    </xf>
    <xf numFmtId="0" fontId="9" fillId="0" borderId="8" xfId="0" applyFont="1" applyBorder="1" applyAlignment="1" applyProtection="1">
      <alignment horizontal="center"/>
    </xf>
    <xf numFmtId="168" fontId="9" fillId="0" borderId="8" xfId="0" applyNumberFormat="1" applyFont="1" applyBorder="1" applyAlignment="1" applyProtection="1">
      <alignment horizontal="center"/>
    </xf>
    <xf numFmtId="0" fontId="0" fillId="0" borderId="18" xfId="0" applyBorder="1" applyProtection="1"/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167" fontId="10" fillId="8" borderId="4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FF"/>
      <color rgb="FFFFFFCC"/>
      <color rgb="FFFFFEE2"/>
      <color rgb="FFFB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789088658443"/>
          <c:y val="2.8273037715516234E-2"/>
          <c:w val="0.87419124017287997"/>
          <c:h val="0.8656633724138936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9234783965973057E-2"/>
                  <c:y val="3.3392061105645278E-2"/>
                </c:manualLayout>
              </c:layout>
              <c:tx>
                <c:rich>
                  <a:bodyPr/>
                  <a:lstStyle/>
                  <a:p>
                    <a:fld id="{E20E98B8-A3BC-4100-84AF-B5DEADB23544}" type="XVALUE">
                      <a:rPr lang="en-US"/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7567441404138504"/>
                  <c:y val="-3.0933578325970522E-3"/>
                </c:manualLayout>
              </c:layout>
              <c:tx>
                <c:rich>
                  <a:bodyPr/>
                  <a:lstStyle/>
                  <a:p>
                    <a:fld id="{3FDFAC2F-2B8C-4D8C-9711-C02DBCD27A75}" type="YVALUE">
                      <a:rPr lang="en-US" b="1">
                        <a:solidFill>
                          <a:sysClr val="windowText" lastClr="00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0186838188828298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2FB154E7-27FF-4433-8F33-8A110A29C6B4}" type="YVALUE">
                      <a:rPr lang="en-US" baseline="0"/>
                      <a:pPr/>
                      <a:t>[VALEUR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1669652912592418E-2"/>
                  <c:y val="3.344880366979016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fld id="{811FD112-7C91-48DE-AEE3-B59F864AE3E6}" type="XVALUE">
                      <a:rPr lang="en-US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[VALEUR X]</a:t>
                    </a:fld>
                    <a:endParaRPr lang="en-US" b="1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619012335470358E-2"/>
                      <c:h val="3.815690752150403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Masses!$B$2:$B$6</c:f>
              <c:numCache>
                <c:formatCode>0.000</c:formatCode>
                <c:ptCount val="5"/>
                <c:pt idx="0">
                  <c:v>0.95199999999999996</c:v>
                </c:pt>
                <c:pt idx="1">
                  <c:v>0.95199999999999996</c:v>
                </c:pt>
                <c:pt idx="2">
                  <c:v>0.83499999999999996</c:v>
                </c:pt>
                <c:pt idx="3">
                  <c:v>0.8</c:v>
                </c:pt>
                <c:pt idx="4">
                  <c:v>0.8</c:v>
                </c:pt>
              </c:numCache>
            </c:numRef>
          </c:xVal>
          <c:yVal>
            <c:numRef>
              <c:f>Masses!$A$2:$A$6</c:f>
              <c:numCache>
                <c:formatCode>General</c:formatCode>
                <c:ptCount val="5"/>
                <c:pt idx="0">
                  <c:v>250</c:v>
                </c:pt>
                <c:pt idx="1">
                  <c:v>726</c:v>
                </c:pt>
                <c:pt idx="2">
                  <c:v>726</c:v>
                </c:pt>
                <c:pt idx="3">
                  <c:v>580</c:v>
                </c:pt>
                <c:pt idx="4">
                  <c:v>250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319692618652385E-2"/>
                  <c:y val="0.9209367383479562"/>
                </c:manualLayout>
              </c:layout>
              <c:tx>
                <c:rich>
                  <a:bodyPr/>
                  <a:lstStyle/>
                  <a:p>
                    <a:fld id="{FBB68EAF-0076-431A-A2E2-8AD6C97883D9}" type="X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'F-BUBK'!$C$13</c:f>
              <c:numCache>
                <c:formatCode>[&gt;0]0.000;""</c:formatCode>
                <c:ptCount val="1"/>
                <c:pt idx="0">
                  <c:v>0.89166406249999997</c:v>
                </c:pt>
              </c:numCache>
            </c:numRef>
          </c:xVal>
          <c:yVal>
            <c:numRef>
              <c:f>'F-BUBK'!$B$13</c:f>
              <c:numCache>
                <c:formatCode>#\ ##0.0</c:formatCode>
                <c:ptCount val="1"/>
                <c:pt idx="0">
                  <c:v>640</c:v>
                </c:pt>
              </c:numCache>
            </c:numRef>
          </c:yVal>
          <c:smooth val="0"/>
        </c:ser>
        <c:ser>
          <c:idx val="2"/>
          <c:order val="2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Masses!$B$11:$B$12</c:f>
              <c:numCache>
                <c:formatCode>General</c:formatCode>
                <c:ptCount val="2"/>
                <c:pt idx="0">
                  <c:v>0.89166406249999997</c:v>
                </c:pt>
                <c:pt idx="1">
                  <c:v>0.89166406249999997</c:v>
                </c:pt>
              </c:numCache>
            </c:numRef>
          </c:xVal>
          <c:yVal>
            <c:numRef>
              <c:f>Masses!$A$11:$A$12</c:f>
              <c:numCache>
                <c:formatCode>General</c:formatCode>
                <c:ptCount val="2"/>
                <c:pt idx="0">
                  <c:v>640</c:v>
                </c:pt>
                <c:pt idx="1">
                  <c:v>250</c:v>
                </c:pt>
              </c:numCache>
            </c:numRef>
          </c:yVal>
          <c:smooth val="0"/>
        </c:ser>
        <c:ser>
          <c:idx val="3"/>
          <c:order val="3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1"/>
              <c:layout>
                <c:manualLayout>
                  <c:x val="-0.92216943586164191"/>
                  <c:y val="-1.2142214008434059E-2"/>
                </c:manualLayout>
              </c:layout>
              <c:tx>
                <c:rich>
                  <a:bodyPr/>
                  <a:lstStyle/>
                  <a:p>
                    <a:fld id="{FF41040E-3411-4636-AB54-9204CE5E7370}" type="Y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Masses!$A$14:$A$15</c:f>
              <c:numCache>
                <c:formatCode>General</c:formatCode>
                <c:ptCount val="2"/>
                <c:pt idx="0">
                  <c:v>0</c:v>
                </c:pt>
                <c:pt idx="1">
                  <c:v>0.89166406249999997</c:v>
                </c:pt>
              </c:numCache>
            </c:numRef>
          </c:xVal>
          <c:yVal>
            <c:numRef>
              <c:f>Masses!$B$14:$B$15</c:f>
              <c:numCache>
                <c:formatCode>General</c:formatCode>
                <c:ptCount val="2"/>
                <c:pt idx="0">
                  <c:v>640</c:v>
                </c:pt>
                <c:pt idx="1">
                  <c:v>640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059664"/>
        <c:axId val="481051504"/>
      </c:scatterChart>
      <c:valAx>
        <c:axId val="481059664"/>
        <c:scaling>
          <c:orientation val="minMax"/>
          <c:max val="0.96000000000000008"/>
          <c:min val="0.7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1051504"/>
        <c:crossesAt val="250"/>
        <c:crossBetween val="midCat"/>
        <c:minorUnit val="1.0000000000000002E-2"/>
      </c:valAx>
      <c:valAx>
        <c:axId val="481051504"/>
        <c:scaling>
          <c:orientation val="minMax"/>
          <c:max val="750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1059664"/>
        <c:crossesAt val="0.15000000000000013"/>
        <c:crossBetween val="midCat"/>
        <c:majorUnit val="10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4.03" l="0.18000000000000013" r="0.13" t="0.32000000000000034" header="0.14000000000000001" footer="0.49212598450000028"/>
    <c:pageSetup paperSize="11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23154</xdr:colOff>
      <xdr:row>16</xdr:row>
      <xdr:rowOff>25694</xdr:rowOff>
    </xdr:from>
    <xdr:to>
      <xdr:col>11</xdr:col>
      <xdr:colOff>786437</xdr:colOff>
      <xdr:row>42</xdr:row>
      <xdr:rowOff>111232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104775</xdr:colOff>
      <xdr:row>3</xdr:row>
      <xdr:rowOff>0</xdr:rowOff>
    </xdr:from>
    <xdr:ext cx="76200" cy="200025"/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762625" y="170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38876</xdr:colOff>
      <xdr:row>0</xdr:row>
      <xdr:rowOff>87712</xdr:rowOff>
    </xdr:from>
    <xdr:to>
      <xdr:col>11</xdr:col>
      <xdr:colOff>706274</xdr:colOff>
      <xdr:row>6</xdr:row>
      <xdr:rowOff>225861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3009" y="87712"/>
          <a:ext cx="1451428" cy="1126416"/>
        </a:xfrm>
        <a:prstGeom prst="rect">
          <a:avLst/>
        </a:prstGeom>
      </xdr:spPr>
    </xdr:pic>
    <xdr:clientData/>
  </xdr:twoCellAnchor>
  <xdr:twoCellAnchor editAs="oneCell">
    <xdr:from>
      <xdr:col>4</xdr:col>
      <xdr:colOff>564445</xdr:colOff>
      <xdr:row>6</xdr:row>
      <xdr:rowOff>64141</xdr:rowOff>
    </xdr:from>
    <xdr:to>
      <xdr:col>9</xdr:col>
      <xdr:colOff>517666</xdr:colOff>
      <xdr:row>12</xdr:row>
      <xdr:rowOff>175715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325" t="28747" r="7858" b="30691"/>
        <a:stretch/>
      </xdr:blipFill>
      <xdr:spPr>
        <a:xfrm>
          <a:off x="4342374" y="1071161"/>
          <a:ext cx="3551555" cy="13623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g_hp\c\Documents%20and%20Settings\JF\Local%20Settings\Temp\R&#233;pertoire%20temporaire%201%20pour%20Centrage.zip\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M45"/>
  <sheetViews>
    <sheetView tabSelected="1" zoomScale="99" zoomScaleNormal="99" zoomScaleSheetLayoutView="75" workbookViewId="0">
      <selection activeCell="B12" sqref="B12"/>
    </sheetView>
  </sheetViews>
  <sheetFormatPr baseColWidth="10" defaultRowHeight="12.5" x14ac:dyDescent="0.25"/>
  <cols>
    <col min="1" max="1" width="21" style="15" customWidth="1"/>
    <col min="2" max="2" width="11.7265625" style="15" customWidth="1"/>
    <col min="3" max="3" width="11.26953125" style="15" customWidth="1"/>
    <col min="4" max="4" width="10" style="15" customWidth="1"/>
    <col min="5" max="5" width="11.08984375" style="15" customWidth="1"/>
    <col min="6" max="6" width="9.7265625" style="15" customWidth="1"/>
    <col min="7" max="7" width="8.81640625" style="15" bestFit="1" customWidth="1"/>
    <col min="8" max="9" width="10.90625" style="15"/>
    <col min="10" max="10" width="9.7265625" style="15" customWidth="1"/>
    <col min="11" max="11" width="11.1796875" style="15" customWidth="1"/>
    <col min="12" max="12" width="11.54296875" style="17" customWidth="1"/>
    <col min="13" max="14" width="10.90625" style="15" customWidth="1"/>
    <col min="15" max="16384" width="10.90625" style="15"/>
  </cols>
  <sheetData>
    <row r="1" spans="1:13" ht="12" customHeight="1" x14ac:dyDescent="0.25">
      <c r="A1" s="37" t="s">
        <v>10</v>
      </c>
      <c r="B1" s="38"/>
      <c r="C1" s="38"/>
      <c r="D1" s="38"/>
      <c r="E1" s="38"/>
      <c r="F1" s="38"/>
      <c r="G1" s="38"/>
      <c r="H1" s="38"/>
      <c r="I1" s="38"/>
      <c r="J1" s="39"/>
      <c r="K1" s="14"/>
      <c r="L1" s="14"/>
      <c r="M1" s="14"/>
    </row>
    <row r="2" spans="1:13" ht="12.5" customHeight="1" x14ac:dyDescent="0.25">
      <c r="A2" s="40"/>
      <c r="B2" s="41"/>
      <c r="C2" s="41"/>
      <c r="D2" s="41"/>
      <c r="E2" s="41"/>
      <c r="F2" s="41"/>
      <c r="G2" s="41"/>
      <c r="H2" s="41"/>
      <c r="I2" s="41"/>
      <c r="J2" s="42"/>
      <c r="K2" s="14"/>
      <c r="L2" s="14"/>
      <c r="M2" s="14"/>
    </row>
    <row r="3" spans="1:13" ht="13" customHeight="1" x14ac:dyDescent="0.25">
      <c r="A3" s="43" t="s">
        <v>11</v>
      </c>
      <c r="B3" s="44"/>
      <c r="C3" s="44"/>
      <c r="D3" s="44"/>
      <c r="E3" s="44"/>
      <c r="F3" s="44"/>
      <c r="G3" s="44"/>
      <c r="H3" s="44"/>
      <c r="I3" s="44"/>
      <c r="J3" s="45"/>
      <c r="K3" s="16"/>
      <c r="L3" s="16"/>
      <c r="M3" s="16"/>
    </row>
    <row r="4" spans="1:13" ht="14" x14ac:dyDescent="0.25">
      <c r="A4" s="23"/>
      <c r="B4" s="23"/>
      <c r="C4" s="24"/>
      <c r="D4" s="25"/>
      <c r="F4" s="23"/>
      <c r="G4" s="23"/>
      <c r="H4" s="23"/>
      <c r="I4" s="23"/>
      <c r="J4" s="23"/>
      <c r="K4" s="23"/>
      <c r="L4" s="26"/>
    </row>
    <row r="5" spans="1:13" ht="14" customHeight="1" x14ac:dyDescent="0.3">
      <c r="A5" s="18" t="s">
        <v>6</v>
      </c>
      <c r="B5" s="19">
        <v>44147</v>
      </c>
      <c r="C5" s="18"/>
      <c r="D5" s="20" t="s">
        <v>7</v>
      </c>
    </row>
    <row r="6" spans="1:13" ht="13" customHeight="1" x14ac:dyDescent="0.25">
      <c r="A6" s="22"/>
      <c r="B6" s="22"/>
      <c r="C6" s="22"/>
      <c r="D6" s="27"/>
    </row>
    <row r="7" spans="1:13" ht="28" x14ac:dyDescent="0.25">
      <c r="A7" s="9" t="str">
        <f>D5</f>
        <v>F-BUBK</v>
      </c>
      <c r="B7" s="10" t="s">
        <v>0</v>
      </c>
      <c r="C7" s="10" t="s">
        <v>1</v>
      </c>
      <c r="D7" s="10" t="s">
        <v>2</v>
      </c>
      <c r="E7" s="21"/>
    </row>
    <row r="8" spans="1:13" ht="14" x14ac:dyDescent="0.3">
      <c r="A8" s="11" t="s">
        <v>3</v>
      </c>
      <c r="B8" s="31">
        <v>504</v>
      </c>
      <c r="C8" s="32">
        <v>0.85499999999999998</v>
      </c>
      <c r="D8" s="32">
        <f>B8*C8</f>
        <v>430.92</v>
      </c>
      <c r="E8" s="21"/>
    </row>
    <row r="9" spans="1:13" ht="14" x14ac:dyDescent="0.3">
      <c r="A9" s="11" t="s">
        <v>13</v>
      </c>
      <c r="B9" s="33">
        <v>75</v>
      </c>
      <c r="C9" s="32">
        <v>0.99299999999999999</v>
      </c>
      <c r="D9" s="32">
        <f>B9*C9</f>
        <v>74.474999999999994</v>
      </c>
      <c r="E9" s="21"/>
    </row>
    <row r="10" spans="1:13" ht="14" x14ac:dyDescent="0.3">
      <c r="A10" s="11" t="s">
        <v>8</v>
      </c>
      <c r="B10" s="33"/>
      <c r="C10" s="32">
        <v>0.99299999999999999</v>
      </c>
      <c r="D10" s="32">
        <f>B10*C10</f>
        <v>0</v>
      </c>
      <c r="E10" s="21"/>
    </row>
    <row r="11" spans="1:13" ht="14" x14ac:dyDescent="0.3">
      <c r="A11" s="11" t="s">
        <v>9</v>
      </c>
      <c r="B11" s="47"/>
      <c r="C11" s="32">
        <v>1.619</v>
      </c>
      <c r="D11" s="32">
        <f>B11*C11</f>
        <v>0</v>
      </c>
      <c r="E11" s="21"/>
    </row>
    <row r="12" spans="1:13" ht="14" x14ac:dyDescent="0.3">
      <c r="A12" s="12" t="s">
        <v>5</v>
      </c>
      <c r="B12" s="33">
        <v>61</v>
      </c>
      <c r="C12" s="32">
        <v>1.07</v>
      </c>
      <c r="D12" s="32">
        <f>B12*C12</f>
        <v>65.27000000000001</v>
      </c>
      <c r="E12" s="21"/>
    </row>
    <row r="13" spans="1:13" ht="14" x14ac:dyDescent="0.3">
      <c r="A13" s="28" t="s">
        <v>4</v>
      </c>
      <c r="B13" s="29">
        <f>IF(B9=0,"",SUM(B8:B12))</f>
        <v>640</v>
      </c>
      <c r="C13" s="30">
        <f>IF(B9&gt;0,D13/B13,"")</f>
        <v>0.89166406249999997</v>
      </c>
      <c r="D13" s="30">
        <f>IF(D9=0,"",SUM(D8:D12))</f>
        <v>570.66499999999996</v>
      </c>
      <c r="E13" s="21"/>
    </row>
    <row r="14" spans="1:13" x14ac:dyDescent="0.25">
      <c r="A14" s="36"/>
      <c r="B14" s="36"/>
      <c r="C14" s="36"/>
      <c r="D14" s="36"/>
      <c r="E14" s="21"/>
    </row>
    <row r="15" spans="1:13" ht="13" x14ac:dyDescent="0.3">
      <c r="A15" s="34" t="s">
        <v>12</v>
      </c>
      <c r="B15" s="35">
        <v>726</v>
      </c>
      <c r="C15" s="21"/>
      <c r="D15" s="21"/>
      <c r="E15" s="21"/>
    </row>
    <row r="16" spans="1:13" x14ac:dyDescent="0.25">
      <c r="A16" s="21"/>
      <c r="B16" s="21"/>
      <c r="C16" s="21"/>
      <c r="D16" s="21"/>
      <c r="E16" s="21"/>
    </row>
    <row r="17" spans="1:4" x14ac:dyDescent="0.25">
      <c r="A17" s="23"/>
      <c r="B17" s="23"/>
      <c r="C17" s="23"/>
      <c r="D17" s="23"/>
    </row>
    <row r="42" spans="1:12" ht="12.5" customHeight="1" x14ac:dyDescent="0.25"/>
    <row r="43" spans="1:12" ht="12.5" customHeight="1" x14ac:dyDescent="0.25">
      <c r="E43" s="13"/>
      <c r="F43" s="13"/>
      <c r="G43" s="13"/>
      <c r="H43" s="13"/>
      <c r="I43" s="13"/>
      <c r="J43" s="13"/>
      <c r="K43" s="13"/>
      <c r="L43" s="13"/>
    </row>
    <row r="44" spans="1:12" ht="13" x14ac:dyDescent="0.25">
      <c r="A44" s="46" t="s">
        <v>11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ht="13" x14ac:dyDescent="0.25">
      <c r="A45" s="16"/>
      <c r="B45" s="16"/>
      <c r="C45" s="16"/>
      <c r="D45" s="16"/>
    </row>
  </sheetData>
  <sheetProtection sheet="1" objects="1" scenarios="1" selectLockedCells="1"/>
  <mergeCells count="3">
    <mergeCell ref="A1:J2"/>
    <mergeCell ref="A3:J3"/>
    <mergeCell ref="A44:L44"/>
  </mergeCells>
  <phoneticPr fontId="0" type="noConversion"/>
  <conditionalFormatting sqref="B13">
    <cfRule type="cellIs" dxfId="1" priority="15" operator="lessThan">
      <formula>B15+1</formula>
    </cfRule>
    <cfRule type="cellIs" dxfId="0" priority="16" operator="greaterThan">
      <formula>B15</formula>
    </cfRule>
  </conditionalFormatting>
  <printOptions horizontalCentered="1" verticalCentered="1"/>
  <pageMargins left="0.23622047244094491" right="0.23622047244094491" top="0.19685039370078741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15"/>
  <sheetViews>
    <sheetView workbookViewId="0">
      <selection activeCell="D25" sqref="D25"/>
    </sheetView>
  </sheetViews>
  <sheetFormatPr baseColWidth="10" defaultRowHeight="12.5" x14ac:dyDescent="0.25"/>
  <sheetData>
    <row r="1" spans="1:2" ht="26.5" thickTop="1" x14ac:dyDescent="0.3">
      <c r="A1" s="5" t="s">
        <v>0</v>
      </c>
      <c r="B1" s="1" t="s">
        <v>1</v>
      </c>
    </row>
    <row r="2" spans="1:2" x14ac:dyDescent="0.25">
      <c r="A2" s="2">
        <v>250</v>
      </c>
      <c r="B2" s="6">
        <v>0.95199999999999996</v>
      </c>
    </row>
    <row r="3" spans="1:2" x14ac:dyDescent="0.25">
      <c r="A3" s="3">
        <v>726</v>
      </c>
      <c r="B3" s="7">
        <v>0.95199999999999996</v>
      </c>
    </row>
    <row r="4" spans="1:2" x14ac:dyDescent="0.25">
      <c r="A4" s="2">
        <v>726</v>
      </c>
      <c r="B4" s="6">
        <v>0.83499999999999996</v>
      </c>
    </row>
    <row r="5" spans="1:2" x14ac:dyDescent="0.25">
      <c r="A5" s="3">
        <v>580</v>
      </c>
      <c r="B5" s="7">
        <v>0.8</v>
      </c>
    </row>
    <row r="6" spans="1:2" ht="13" thickBot="1" x14ac:dyDescent="0.3">
      <c r="A6" s="4">
        <v>250</v>
      </c>
      <c r="B6" s="8">
        <v>0.8</v>
      </c>
    </row>
    <row r="7" spans="1:2" ht="13" thickTop="1" x14ac:dyDescent="0.25"/>
    <row r="11" spans="1:2" x14ac:dyDescent="0.25">
      <c r="A11">
        <f>'F-BUBK'!$B$13</f>
        <v>640</v>
      </c>
      <c r="B11">
        <f>'F-BUBK'!$C$13</f>
        <v>0.89166406249999997</v>
      </c>
    </row>
    <row r="12" spans="1:2" x14ac:dyDescent="0.25">
      <c r="A12">
        <f>A2</f>
        <v>250</v>
      </c>
      <c r="B12">
        <f>B11</f>
        <v>0.89166406249999997</v>
      </c>
    </row>
    <row r="14" spans="1:2" x14ac:dyDescent="0.25">
      <c r="A14">
        <v>0</v>
      </c>
      <c r="B14">
        <f>A11</f>
        <v>640</v>
      </c>
    </row>
    <row r="15" spans="1:2" x14ac:dyDescent="0.25">
      <c r="A15">
        <f>B12</f>
        <v>0.89166406249999997</v>
      </c>
      <c r="B15">
        <f>A11</f>
        <v>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F-BUBK</vt:lpstr>
      <vt:lpstr>Masses</vt:lpstr>
      <vt:lpstr>'F-BUBK'!Zone_d_impression</vt:lpstr>
    </vt:vector>
  </TitlesOfParts>
  <Company>ACP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GUICHON</dc:creator>
  <cp:lastModifiedBy>Jean-François GUICHON</cp:lastModifiedBy>
  <cp:lastPrinted>2020-12-24T10:43:14Z</cp:lastPrinted>
  <dcterms:created xsi:type="dcterms:W3CDTF">2000-03-04T17:58:43Z</dcterms:created>
  <dcterms:modified xsi:type="dcterms:W3CDTF">2020-12-24T10:45:21Z</dcterms:modified>
</cp:coreProperties>
</file>