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chon.IGAGLOB\hubiC\Avion\Caractéristiques Avions\F-GIYA\Fiche de pesée\"/>
    </mc:Choice>
  </mc:AlternateContent>
  <workbookProtection lockStructure="1"/>
  <bookViews>
    <workbookView xWindow="240" yWindow="200" windowWidth="15480" windowHeight="11580"/>
  </bookViews>
  <sheets>
    <sheet name="F-GIYA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'F-GIYA'!$A$1:$L$44</definedName>
  </definedNames>
  <calcPr calcId="152511"/>
</workbook>
</file>

<file path=xl/calcChain.xml><?xml version="1.0" encoding="utf-8"?>
<calcChain xmlns="http://schemas.openxmlformats.org/spreadsheetml/2006/main">
  <c r="A7" i="3" l="1"/>
  <c r="A12" i="4" l="1"/>
  <c r="B13" i="3" l="1"/>
  <c r="A11" i="4" s="1"/>
  <c r="D12" i="3"/>
  <c r="D11" i="3"/>
  <c r="D10" i="3"/>
  <c r="D9" i="3"/>
  <c r="D8" i="3"/>
  <c r="D13" i="3" l="1"/>
  <c r="C13" i="3" s="1"/>
  <c r="B11" i="4" s="1"/>
  <c r="B12" i="4" s="1"/>
  <c r="A15" i="4" s="1"/>
  <c r="B15" i="4"/>
  <c r="B14" i="4"/>
</calcChain>
</file>

<file path=xl/sharedStrings.xml><?xml version="1.0" encoding="utf-8"?>
<sst xmlns="http://schemas.openxmlformats.org/spreadsheetml/2006/main" count="17" uniqueCount="14">
  <si>
    <t>Masse (Kg)</t>
  </si>
  <si>
    <t>Bras de levier (M)</t>
  </si>
  <si>
    <t>Moment (M.Kg)</t>
  </si>
  <si>
    <t>Avion vide</t>
  </si>
  <si>
    <t xml:space="preserve">Total : </t>
  </si>
  <si>
    <t>Essence</t>
  </si>
  <si>
    <t>Date fiche de pesée :</t>
  </si>
  <si>
    <t>Passager</t>
  </si>
  <si>
    <t>F-GIYA</t>
  </si>
  <si>
    <t>Bagages (54 kg max)</t>
  </si>
  <si>
    <t xml:space="preserve"> F-GIYA - CESSNA 152 - FICHE DE PESEE</t>
  </si>
  <si>
    <t>Attention ce document ne remplace pas la fiche de pesée qui se trouve dans la sacoche de l'avion</t>
  </si>
  <si>
    <t>Masse Max</t>
  </si>
  <si>
    <t>Pilote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</si>
</sst>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[&gt;0]0.000;&quot;&quot;"/>
    <numFmt numFmtId="166" formatCode="[&gt;0]&quot;Essence &quot;0&quot; l&quot;;&quot;Essence&quot;"/>
    <numFmt numFmtId="167" formatCode="#,##0.0"/>
    <numFmt numFmtId="168" formatCode="###&quot; Kg&quot;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/>
      <bottom style="thick">
        <color indexed="21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4" xfId="0" applyFont="1" applyFill="1" applyBorder="1" applyAlignment="1"/>
    <xf numFmtId="0" fontId="1" fillId="3" borderId="5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2" fillId="3" borderId="2" xfId="0" applyNumberFormat="1" applyFont="1" applyFill="1" applyBorder="1" applyAlignment="1"/>
    <xf numFmtId="0" fontId="0" fillId="4" borderId="0" xfId="0" applyFill="1"/>
    <xf numFmtId="0" fontId="9" fillId="4" borderId="0" xfId="0" applyFont="1" applyFill="1" applyAlignment="1">
      <alignment vertical="center" wrapText="1"/>
    </xf>
    <xf numFmtId="1" fontId="0" fillId="4" borderId="0" xfId="0" applyNumberFormat="1" applyFill="1"/>
    <xf numFmtId="0" fontId="4" fillId="4" borderId="0" xfId="0" applyFont="1" applyFill="1" applyBorder="1" applyAlignment="1">
      <alignment horizontal="center" vertical="center"/>
    </xf>
    <xf numFmtId="14" fontId="4" fillId="4" borderId="0" xfId="0" applyNumberFormat="1" applyFont="1" applyFill="1"/>
    <xf numFmtId="0" fontId="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1" fontId="4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1" fontId="4" fillId="4" borderId="0" xfId="0" applyNumberFormat="1" applyFont="1" applyFill="1" applyBorder="1" applyAlignment="1">
      <alignment horizontal="left"/>
    </xf>
    <xf numFmtId="0" fontId="9" fillId="4" borderId="0" xfId="0" applyFont="1" applyFill="1" applyAlignment="1">
      <alignment horizontal="center" vertical="center" wrapText="1"/>
    </xf>
    <xf numFmtId="164" fontId="7" fillId="6" borderId="6" xfId="0" applyNumberFormat="1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left"/>
    </xf>
    <xf numFmtId="167" fontId="5" fillId="5" borderId="6" xfId="0" applyNumberFormat="1" applyFont="1" applyFill="1" applyBorder="1" applyAlignment="1" applyProtection="1"/>
    <xf numFmtId="165" fontId="5" fillId="5" borderId="6" xfId="0" applyNumberFormat="1" applyFont="1" applyFill="1" applyBorder="1" applyAlignment="1" applyProtection="1"/>
    <xf numFmtId="167" fontId="5" fillId="4" borderId="6" xfId="0" applyNumberFormat="1" applyFont="1" applyFill="1" applyBorder="1" applyAlignment="1" applyProtection="1">
      <protection locked="0"/>
    </xf>
    <xf numFmtId="166" fontId="6" fillId="7" borderId="6" xfId="0" quotePrefix="1" applyNumberFormat="1" applyFont="1" applyFill="1" applyBorder="1" applyAlignment="1" applyProtection="1">
      <alignment horizontal="left"/>
    </xf>
    <xf numFmtId="0" fontId="6" fillId="5" borderId="6" xfId="0" applyFont="1" applyFill="1" applyBorder="1" applyAlignment="1" applyProtection="1">
      <alignment horizontal="right"/>
    </xf>
    <xf numFmtId="167" fontId="6" fillId="5" borderId="6" xfId="0" applyNumberFormat="1" applyFont="1" applyFill="1" applyBorder="1" applyAlignment="1" applyProtection="1"/>
    <xf numFmtId="165" fontId="6" fillId="5" borderId="6" xfId="0" applyNumberFormat="1" applyFont="1" applyFill="1" applyBorder="1" applyAlignment="1" applyProtection="1"/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168" fontId="10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FEE2"/>
      <color rgb="FFFBFF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789088658443"/>
          <c:y val="1.9339600963779489E-2"/>
          <c:w val="0.87419124017287997"/>
          <c:h val="0.8656633724138936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310009180944825E-2"/>
                  <c:y val="3.3392061105645278E-2"/>
                </c:manualLayout>
              </c:layout>
              <c:tx>
                <c:rich>
                  <a:bodyPr/>
                  <a:lstStyle/>
                  <a:p>
                    <a:fld id="{B87E9C71-D4E5-4F14-B680-0B4BC4B93FA3}" type="XVALUE">
                      <a:rPr lang="en-US"/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30383941259296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E3161A0E-8AE6-480F-BEC6-D8030F9FA115}" type="YVALUE">
                      <a:rPr lang="en-US" baseline="0"/>
                      <a:pPr/>
                      <a:t>[VALEUR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8.947898409105936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7A634B3-C1F9-47DE-96EF-4F65059BB399}" type="YVALUE">
                      <a:rPr lang="en-US" baseline="0"/>
                      <a:pPr/>
                      <a:t>[VALEUR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0292998960504594E-2"/>
                  <c:y val="3.344880366979016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fld id="{AA12F89C-4882-4A20-A0E5-5565C95B7785}" type="XVALUE">
                      <a:rPr lang="en-US"/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[VALEUR X]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631824601680319E-2"/>
                      <c:h val="3.8156795179977096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Masses!$B$2:$B$6</c:f>
              <c:numCache>
                <c:formatCode>0.000</c:formatCode>
                <c:ptCount val="5"/>
                <c:pt idx="0">
                  <c:v>0.92700000000000005</c:v>
                </c:pt>
                <c:pt idx="1">
                  <c:v>0.92700000000000005</c:v>
                </c:pt>
                <c:pt idx="2">
                  <c:v>0.82899999999999996</c:v>
                </c:pt>
                <c:pt idx="3">
                  <c:v>0.78700000000000003</c:v>
                </c:pt>
                <c:pt idx="4">
                  <c:v>0.78700000000000003</c:v>
                </c:pt>
              </c:numCache>
            </c:numRef>
          </c:xVal>
          <c:yVal>
            <c:numRef>
              <c:f>Masses!$A$2:$A$6</c:f>
              <c:numCache>
                <c:formatCode>General</c:formatCode>
                <c:ptCount val="5"/>
                <c:pt idx="0">
                  <c:v>300</c:v>
                </c:pt>
                <c:pt idx="1">
                  <c:v>758</c:v>
                </c:pt>
                <c:pt idx="2">
                  <c:v>758</c:v>
                </c:pt>
                <c:pt idx="3">
                  <c:v>640</c:v>
                </c:pt>
                <c:pt idx="4">
                  <c:v>300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385E-2"/>
                  <c:y val="0.9209367383479562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'F-GIYA'!$C$13</c:f>
              <c:numCache>
                <c:formatCode>[&gt;0]0.000;""</c:formatCode>
                <c:ptCount val="1"/>
                <c:pt idx="0">
                  <c:v>0.84608780753024326</c:v>
                </c:pt>
              </c:numCache>
            </c:numRef>
          </c:xVal>
          <c:yVal>
            <c:numRef>
              <c:f>'F-GIYA'!$B$13</c:f>
              <c:numCache>
                <c:formatCode>#\ ##0.0</c:formatCode>
                <c:ptCount val="1"/>
                <c:pt idx="0">
                  <c:v>735.7</c:v>
                </c:pt>
              </c:numCache>
            </c:numRef>
          </c:yVal>
          <c:smooth val="0"/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Masses!$B$11:$B$12</c:f>
              <c:numCache>
                <c:formatCode>General</c:formatCode>
                <c:ptCount val="2"/>
                <c:pt idx="0">
                  <c:v>0.84608780753024326</c:v>
                </c:pt>
                <c:pt idx="1">
                  <c:v>0.84608780753024326</c:v>
                </c:pt>
              </c:numCache>
            </c:numRef>
          </c:xVal>
          <c:yVal>
            <c:numRef>
              <c:f>Masses!$A$11:$A$12</c:f>
              <c:numCache>
                <c:formatCode>General</c:formatCode>
                <c:ptCount val="2"/>
                <c:pt idx="0">
                  <c:v>735.7</c:v>
                </c:pt>
                <c:pt idx="1">
                  <c:v>300</c:v>
                </c:pt>
              </c:numCache>
            </c:numRef>
          </c:yVal>
          <c:smooth val="0"/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1"/>
              <c:layout>
                <c:manualLayout>
                  <c:x val="-0.47639949243105728"/>
                  <c:y val="-2.3105111132066684E-4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Masses!$A$14:$A$15</c:f>
              <c:numCache>
                <c:formatCode>General</c:formatCode>
                <c:ptCount val="2"/>
                <c:pt idx="0">
                  <c:v>0</c:v>
                </c:pt>
                <c:pt idx="1">
                  <c:v>0.84608780753024326</c:v>
                </c:pt>
              </c:numCache>
            </c:numRef>
          </c:xVal>
          <c:yVal>
            <c:numRef>
              <c:f>Masses!$B$14:$B$15</c:f>
              <c:numCache>
                <c:formatCode>General</c:formatCode>
                <c:ptCount val="2"/>
                <c:pt idx="0">
                  <c:v>735.7</c:v>
                </c:pt>
                <c:pt idx="1">
                  <c:v>735.7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2288"/>
        <c:axId val="247452832"/>
      </c:scatterChart>
      <c:valAx>
        <c:axId val="247452288"/>
        <c:scaling>
          <c:orientation val="minMax"/>
          <c:max val="0.93500000000000005"/>
          <c:min val="0.7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.0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47452832"/>
        <c:crossesAt val="250"/>
        <c:crossBetween val="midCat"/>
        <c:minorUnit val="1.0000000000000002E-2"/>
      </c:valAx>
      <c:valAx>
        <c:axId val="247452832"/>
        <c:scaling>
          <c:orientation val="minMax"/>
          <c:max val="765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47452288"/>
        <c:crossesAt val="0.15000000000000013"/>
        <c:crossBetween val="midCat"/>
        <c:majorUnit val="100"/>
        <c:min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3716</xdr:colOff>
      <xdr:row>15</xdr:row>
      <xdr:rowOff>142325</xdr:rowOff>
    </xdr:from>
    <xdr:to>
      <xdr:col>11</xdr:col>
      <xdr:colOff>766999</xdr:colOff>
      <xdr:row>42</xdr:row>
      <xdr:rowOff>33476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4</xdr:row>
      <xdr:rowOff>0</xdr:rowOff>
    </xdr:from>
    <xdr:ext cx="76200" cy="200025"/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233267</xdr:colOff>
      <xdr:row>6</xdr:row>
      <xdr:rowOff>304540</xdr:rowOff>
    </xdr:from>
    <xdr:to>
      <xdr:col>8</xdr:col>
      <xdr:colOff>406512</xdr:colOff>
      <xdr:row>11</xdr:row>
      <xdr:rowOff>138745</xdr:rowOff>
    </xdr:to>
    <xdr:pic>
      <xdr:nvPicPr>
        <xdr:cNvPr id="21" name="Image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940" y="6894285"/>
          <a:ext cx="2233756" cy="890378"/>
        </a:xfrm>
        <a:prstGeom prst="rect">
          <a:avLst/>
        </a:prstGeom>
      </xdr:spPr>
    </xdr:pic>
    <xdr:clientData/>
  </xdr:twoCellAnchor>
  <xdr:twoCellAnchor editAs="oneCell">
    <xdr:from>
      <xdr:col>9</xdr:col>
      <xdr:colOff>408213</xdr:colOff>
      <xdr:row>6</xdr:row>
      <xdr:rowOff>142550</xdr:rowOff>
    </xdr:from>
    <xdr:to>
      <xdr:col>11</xdr:col>
      <xdr:colOff>513475</xdr:colOff>
      <xdr:row>12</xdr:row>
      <xdr:rowOff>129592</xdr:rowOff>
    </xdr:to>
    <xdr:pic>
      <xdr:nvPicPr>
        <xdr:cNvPr id="22" name="Image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81989" y="6732295"/>
          <a:ext cx="1569649" cy="12181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L47"/>
  <sheetViews>
    <sheetView tabSelected="1" zoomScaleNormal="100" zoomScaleSheetLayoutView="75" workbookViewId="0">
      <selection activeCell="B12" sqref="B12"/>
    </sheetView>
  </sheetViews>
  <sheetFormatPr baseColWidth="10" defaultColWidth="10.81640625" defaultRowHeight="12.5" x14ac:dyDescent="0.25"/>
  <cols>
    <col min="1" max="1" width="21" style="9" customWidth="1"/>
    <col min="2" max="2" width="11.7265625" style="9" customWidth="1"/>
    <col min="3" max="3" width="11.26953125" style="9" customWidth="1"/>
    <col min="4" max="4" width="10" style="9" customWidth="1"/>
    <col min="5" max="5" width="11.1796875" style="9" customWidth="1"/>
    <col min="6" max="6" width="9.7265625" style="9" customWidth="1"/>
    <col min="7" max="7" width="8.81640625" style="9" bestFit="1" customWidth="1"/>
    <col min="8" max="9" width="10.81640625" style="9"/>
    <col min="10" max="10" width="9.7265625" style="9" customWidth="1"/>
    <col min="11" max="11" width="11.1796875" style="9" customWidth="1"/>
    <col min="12" max="12" width="11.54296875" style="11" customWidth="1"/>
    <col min="13" max="14" width="10.81640625" style="9" customWidth="1"/>
    <col min="15" max="16384" width="10.81640625" style="9"/>
  </cols>
  <sheetData>
    <row r="1" spans="1:12" ht="12" customHeight="1" x14ac:dyDescent="0.25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2.6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3" customHeight="1" x14ac:dyDescent="0.25">
      <c r="A3" s="34" t="s">
        <v>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3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4.15" customHeight="1" x14ac:dyDescent="0.3">
      <c r="A5" s="12" t="s">
        <v>6</v>
      </c>
      <c r="B5" s="13">
        <v>41697</v>
      </c>
      <c r="C5" s="12"/>
      <c r="D5" s="14" t="s">
        <v>8</v>
      </c>
      <c r="F5" s="15"/>
      <c r="G5" s="15"/>
      <c r="H5" s="15"/>
      <c r="I5" s="15"/>
      <c r="J5" s="15"/>
      <c r="K5" s="12"/>
      <c r="L5" s="16"/>
    </row>
    <row r="6" spans="1:12" ht="14.5" customHeight="1" x14ac:dyDescent="0.25">
      <c r="D6" s="14"/>
      <c r="F6" s="15"/>
      <c r="G6" s="15"/>
      <c r="H6" s="15"/>
      <c r="I6" s="15"/>
      <c r="J6" s="15"/>
      <c r="K6" s="12"/>
      <c r="L6" s="16"/>
    </row>
    <row r="7" spans="1:12" ht="28" x14ac:dyDescent="0.3">
      <c r="A7" s="21" t="str">
        <f>D5</f>
        <v>F-GIYA</v>
      </c>
      <c r="B7" s="22" t="s">
        <v>0</v>
      </c>
      <c r="C7" s="22" t="s">
        <v>1</v>
      </c>
      <c r="D7" s="22" t="s">
        <v>2</v>
      </c>
      <c r="F7" s="17"/>
      <c r="G7" s="17"/>
      <c r="H7" s="17"/>
      <c r="I7" s="17"/>
      <c r="J7" s="17"/>
      <c r="K7" s="18"/>
      <c r="L7" s="19"/>
    </row>
    <row r="8" spans="1:12" ht="14" x14ac:dyDescent="0.3">
      <c r="A8" s="23" t="s">
        <v>3</v>
      </c>
      <c r="B8" s="24">
        <v>539.70000000000005</v>
      </c>
      <c r="C8" s="25">
        <v>0.78400000000000003</v>
      </c>
      <c r="D8" s="25">
        <f>B8*C8</f>
        <v>423.12480000000005</v>
      </c>
    </row>
    <row r="9" spans="1:12" ht="14" x14ac:dyDescent="0.3">
      <c r="A9" s="23" t="s">
        <v>13</v>
      </c>
      <c r="B9" s="26">
        <v>77</v>
      </c>
      <c r="C9" s="25">
        <v>1</v>
      </c>
      <c r="D9" s="25">
        <f>B9*C9</f>
        <v>77</v>
      </c>
    </row>
    <row r="10" spans="1:12" ht="14" x14ac:dyDescent="0.3">
      <c r="A10" s="23" t="s">
        <v>7</v>
      </c>
      <c r="B10" s="26">
        <v>50</v>
      </c>
      <c r="C10" s="25">
        <v>1</v>
      </c>
      <c r="D10" s="25">
        <f>B10*C10</f>
        <v>50</v>
      </c>
    </row>
    <row r="11" spans="1:12" ht="14" x14ac:dyDescent="0.3">
      <c r="A11" s="23" t="s">
        <v>9</v>
      </c>
      <c r="B11" s="26">
        <v>5</v>
      </c>
      <c r="C11" s="25">
        <v>1.63</v>
      </c>
      <c r="D11" s="25">
        <f>B11*C11</f>
        <v>8.1499999999999986</v>
      </c>
    </row>
    <row r="12" spans="1:12" ht="14" x14ac:dyDescent="0.3">
      <c r="A12" s="27" t="s">
        <v>5</v>
      </c>
      <c r="B12" s="26">
        <v>64</v>
      </c>
      <c r="C12" s="25">
        <v>1.0029999999999999</v>
      </c>
      <c r="D12" s="25">
        <f>B12*C12</f>
        <v>64.191999999999993</v>
      </c>
    </row>
    <row r="13" spans="1:12" ht="14" x14ac:dyDescent="0.3">
      <c r="A13" s="28" t="s">
        <v>4</v>
      </c>
      <c r="B13" s="29">
        <f>IF(B9=0,"",SUM(B8:B12))</f>
        <v>735.7</v>
      </c>
      <c r="C13" s="30">
        <f>IF(B9&gt;0,D13/B13,"")</f>
        <v>0.84608780753024326</v>
      </c>
      <c r="D13" s="30">
        <f>IF(D9=0,"",SUM(D8:D12))</f>
        <v>622.46680000000003</v>
      </c>
    </row>
    <row r="15" spans="1:12" ht="13" x14ac:dyDescent="0.3">
      <c r="A15" s="32" t="s">
        <v>12</v>
      </c>
      <c r="B15" s="33">
        <v>758</v>
      </c>
    </row>
    <row r="43" spans="1:12" ht="12.65" customHeight="1" x14ac:dyDescent="0.25"/>
    <row r="44" spans="1:12" ht="12.65" customHeight="1" x14ac:dyDescent="0.25">
      <c r="A44" s="34" t="s">
        <v>11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ht="12.65" customHeight="1" x14ac:dyDescent="0.25">
      <c r="A45" s="10"/>
      <c r="B45" s="10"/>
      <c r="C45" s="10"/>
      <c r="D45" s="10"/>
      <c r="E45" s="10"/>
    </row>
    <row r="46" spans="1:12" ht="13" x14ac:dyDescent="0.25">
      <c r="F46" s="20"/>
      <c r="G46" s="20"/>
      <c r="H46" s="20"/>
      <c r="I46" s="20"/>
      <c r="J46" s="20"/>
      <c r="K46" s="20"/>
      <c r="L46" s="20"/>
    </row>
    <row r="47" spans="1:12" ht="13" x14ac:dyDescent="0.25">
      <c r="F47" s="10"/>
      <c r="G47" s="10"/>
      <c r="H47" s="10"/>
      <c r="I47" s="10"/>
      <c r="J47" s="10"/>
      <c r="K47" s="10"/>
      <c r="L47" s="10"/>
    </row>
  </sheetData>
  <sheetProtection sheet="1" objects="1" scenarios="1" selectLockedCells="1"/>
  <mergeCells count="3">
    <mergeCell ref="A3:L3"/>
    <mergeCell ref="A44:L44"/>
    <mergeCell ref="A1:L2"/>
  </mergeCells>
  <phoneticPr fontId="0" type="noConversion"/>
  <conditionalFormatting sqref="B13">
    <cfRule type="cellIs" dxfId="1" priority="15" operator="lessThan">
      <formula>B15+1</formula>
    </cfRule>
    <cfRule type="cellIs" dxfId="0" priority="16" operator="greaterThan">
      <formula>B15</formula>
    </cfRule>
  </conditionalFormatting>
  <printOptions horizontalCentered="1"/>
  <pageMargins left="0.23622047244094491" right="0.23622047244094491" top="0.15748031496062992" bottom="0.15748031496062992" header="0.31496062992125984" footer="0.31496062992125984"/>
  <pageSetup paperSize="9" scale="95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7" sqref="A7"/>
    </sheetView>
  </sheetViews>
  <sheetFormatPr baseColWidth="10" defaultRowHeight="12.5" x14ac:dyDescent="0.25"/>
  <sheetData>
    <row r="1" spans="1:2" ht="26.5" thickTop="1" x14ac:dyDescent="0.3">
      <c r="A1" s="5" t="s">
        <v>0</v>
      </c>
      <c r="B1" s="1" t="s">
        <v>1</v>
      </c>
    </row>
    <row r="2" spans="1:2" x14ac:dyDescent="0.25">
      <c r="A2" s="2">
        <v>300</v>
      </c>
      <c r="B2" s="6">
        <v>0.92700000000000005</v>
      </c>
    </row>
    <row r="3" spans="1:2" x14ac:dyDescent="0.25">
      <c r="A3" s="3">
        <v>758</v>
      </c>
      <c r="B3" s="7">
        <v>0.92700000000000005</v>
      </c>
    </row>
    <row r="4" spans="1:2" x14ac:dyDescent="0.25">
      <c r="A4" s="2">
        <v>758</v>
      </c>
      <c r="B4" s="6">
        <v>0.82899999999999996</v>
      </c>
    </row>
    <row r="5" spans="1:2" x14ac:dyDescent="0.25">
      <c r="A5" s="3">
        <v>640</v>
      </c>
      <c r="B5" s="7">
        <v>0.78700000000000003</v>
      </c>
    </row>
    <row r="6" spans="1:2" ht="13" thickBot="1" x14ac:dyDescent="0.3">
      <c r="A6" s="4">
        <v>300</v>
      </c>
      <c r="B6" s="8">
        <v>0.78700000000000003</v>
      </c>
    </row>
    <row r="7" spans="1:2" ht="13" thickTop="1" x14ac:dyDescent="0.25"/>
    <row r="11" spans="1:2" x14ac:dyDescent="0.25">
      <c r="A11">
        <f>'F-GIYA'!$B$13</f>
        <v>735.7</v>
      </c>
      <c r="B11">
        <f>'F-GIYA'!$C$13</f>
        <v>0.84608780753024326</v>
      </c>
    </row>
    <row r="12" spans="1:2" x14ac:dyDescent="0.25">
      <c r="A12">
        <f>A2</f>
        <v>300</v>
      </c>
      <c r="B12">
        <f>B11</f>
        <v>0.84608780753024326</v>
      </c>
    </row>
    <row r="14" spans="1:2" x14ac:dyDescent="0.25">
      <c r="A14">
        <v>0</v>
      </c>
      <c r="B14">
        <f>A11</f>
        <v>735.7</v>
      </c>
    </row>
    <row r="15" spans="1:2" x14ac:dyDescent="0.25">
      <c r="A15">
        <f>B12</f>
        <v>0.84608780753024326</v>
      </c>
      <c r="B15">
        <f>A11</f>
        <v>735.7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F-GIYA</vt:lpstr>
      <vt:lpstr>Masses</vt:lpstr>
      <vt:lpstr>'F-GIYA'!Zone_d_impression</vt:lpstr>
    </vt:vector>
  </TitlesOfParts>
  <Company>ACP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Jean-François GUICHON</cp:lastModifiedBy>
  <cp:lastPrinted>2019-02-04T19:49:29Z</cp:lastPrinted>
  <dcterms:created xsi:type="dcterms:W3CDTF">2000-03-04T17:58:43Z</dcterms:created>
  <dcterms:modified xsi:type="dcterms:W3CDTF">2019-02-04T19:50:22Z</dcterms:modified>
</cp:coreProperties>
</file>